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9165" windowHeight="7380" tabRatio="245" activeTab="1"/>
  </bookViews>
  <sheets>
    <sheet name="Feuil2" sheetId="1" r:id="rId1"/>
    <sheet name="Feuil2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<sst xmlns="http://schemas.openxmlformats.org/spreadsheetml/2006/main" count="74" uniqueCount="38">
  <si>
    <t>NOMS et Prénoms</t>
  </si>
  <si>
    <t>Année 2013</t>
  </si>
  <si>
    <t>JANV</t>
  </si>
  <si>
    <t>FEVR</t>
  </si>
  <si>
    <t>MARS</t>
  </si>
  <si>
    <t>AVRIL</t>
  </si>
  <si>
    <t>MAI</t>
  </si>
  <si>
    <t>JUIN</t>
  </si>
  <si>
    <t>AOUT</t>
  </si>
  <si>
    <t>SEPT</t>
  </si>
  <si>
    <t>OCT</t>
  </si>
  <si>
    <t>NOV</t>
  </si>
  <si>
    <t>DEC</t>
  </si>
  <si>
    <t>JUIL</t>
  </si>
  <si>
    <t>Affectation</t>
  </si>
  <si>
    <t>Grade</t>
  </si>
  <si>
    <t>Montant Mensuel 2012</t>
  </si>
  <si>
    <t>ADJENES 1ère Cl</t>
  </si>
  <si>
    <t>%</t>
  </si>
  <si>
    <t>Montant total perçu en 2012</t>
  </si>
  <si>
    <t>Montant total perçu en 2013</t>
  </si>
  <si>
    <t>Progression Mensuelle</t>
  </si>
  <si>
    <t>Progression Annuelle</t>
  </si>
  <si>
    <t>Montant reliquat versé en novembre</t>
  </si>
  <si>
    <t>Ici la somme mensuelle est théoriquement stable.</t>
  </si>
  <si>
    <t>Normalement ici il ya eu réjustement pour reverser une part des reliquats ce qui entraîne disparition du versement de novembre</t>
  </si>
  <si>
    <t>M ou Me Exemple</t>
  </si>
  <si>
    <t>EPLE</t>
  </si>
  <si>
    <t>VOUS-MÊME</t>
  </si>
  <si>
    <t>ENQUÊTE INDEMNITES PERSONNELS ADMINISTRATIFS</t>
  </si>
  <si>
    <t>PASEE</t>
  </si>
  <si>
    <t>spaseen31@gmail.com</t>
  </si>
  <si>
    <t>tél: 06 15 42 26 57</t>
  </si>
  <si>
    <r>
      <t>Ce questionnaire (</t>
    </r>
    <r>
      <rPr>
        <sz val="12"/>
        <color indexed="56"/>
        <rFont val="Arial"/>
        <family val="2"/>
      </rPr>
      <t xml:space="preserve"> à nous retourner à l'adresse ci-dessus</t>
    </r>
    <r>
      <rPr>
        <sz val="12"/>
        <rFont val="Arial"/>
        <family val="2"/>
      </rPr>
      <t>) est nominatif, mais aucun nom ne sera transmis à l'administration, il nous servira à faire nos statistiques pour rendre compte à l'administration et aux personnels de la réalité de l'augmentation annoncée.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Merci de remplir les cases tres attentivement à partir de vos fiches de paie</t>
    </r>
    <r>
      <rPr>
        <sz val="12"/>
        <color indexed="10"/>
        <rFont val="Arial"/>
        <family val="2"/>
      </rPr>
      <t xml:space="preserve">. </t>
    </r>
    <r>
      <rPr>
        <sz val="12"/>
        <rFont val="Arial"/>
        <family val="2"/>
      </rPr>
      <t>Les montants sont des montants bruts à reporter.</t>
    </r>
  </si>
  <si>
    <r>
      <t>Ce questionnaire (</t>
    </r>
    <r>
      <rPr>
        <sz val="12"/>
        <color indexed="56"/>
        <rFont val="Arial"/>
        <family val="2"/>
      </rPr>
      <t xml:space="preserve"> à nous retourner à l'adresse ci-dessus</t>
    </r>
    <r>
      <rPr>
        <sz val="12"/>
        <rFont val="Arial"/>
        <family val="2"/>
      </rPr>
      <t>) est nominatif, mais aucun nom ne sera transmis à l'administration, il nous servira à faire nos statistiques pour rendre compte à l'administration et aux personnels de la réalité de l'augmentation annoncée.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Merci de remplir les cases très attentivement à partir de vos fiches de paie</t>
    </r>
    <r>
      <rPr>
        <sz val="12"/>
        <color indexed="10"/>
        <rFont val="Arial"/>
        <family val="2"/>
      </rPr>
      <t xml:space="preserve">. </t>
    </r>
    <r>
      <rPr>
        <sz val="12"/>
        <rFont val="Arial"/>
        <family val="2"/>
      </rPr>
      <t>Les montants sont des montants bruts à reporter.</t>
    </r>
  </si>
  <si>
    <t>Rappel à/c janv</t>
  </si>
  <si>
    <t>RECTORAT TOULOUSE</t>
  </si>
  <si>
    <t>ADJENES Principal 1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</si>
</sst>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u val="single"/>
      <sz val="10"/>
      <color indexed="12"/>
      <name val="Arial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u val="single"/>
      <sz val="10"/>
      <color theme="10"/>
      <name val="Arial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7" fontId="1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4" fontId="1" fillId="34" borderId="11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5" fillId="34" borderId="18" xfId="0" applyNumberFormat="1" applyFont="1" applyFill="1" applyBorder="1" applyAlignment="1">
      <alignment horizontal="center"/>
    </xf>
    <xf numFmtId="10" fontId="5" fillId="34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45" applyFont="1" applyAlignment="1" applyProtection="1">
      <alignment horizontal="center"/>
      <protection/>
    </xf>
    <xf numFmtId="0" fontId="0" fillId="0" borderId="16" xfId="0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7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2" xfId="0" applyFont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center"/>
      <protection/>
    </xf>
    <xf numFmtId="10" fontId="5" fillId="34" borderId="18" xfId="0" applyNumberFormat="1" applyFont="1" applyFill="1" applyBorder="1" applyAlignment="1" applyProtection="1">
      <alignment horizontal="center"/>
      <protection/>
    </xf>
    <xf numFmtId="10" fontId="5" fillId="34" borderId="19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 horizontal="center" vertical="center" wrapText="1"/>
      <protection/>
    </xf>
    <xf numFmtId="10" fontId="5" fillId="34" borderId="18" xfId="0" applyNumberFormat="1" applyFont="1" applyFill="1" applyBorder="1" applyAlignment="1" applyProtection="1">
      <alignment horizontal="center" vertical="center" wrapText="1"/>
      <protection/>
    </xf>
    <xf numFmtId="10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409575</xdr:rowOff>
    </xdr:to>
    <xdr:pic>
      <xdr:nvPicPr>
        <xdr:cNvPr id="1" name="Picture 1" descr="http://wwc.free.fr/logo_fo_6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409575</xdr:rowOff>
    </xdr:to>
    <xdr:pic>
      <xdr:nvPicPr>
        <xdr:cNvPr id="1" name="Picture 1" descr="http://wwc.free.fr/logo_fo_6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een31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aseen31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"/>
  <sheetViews>
    <sheetView zoomScalePageLayoutView="0" workbookViewId="0" topLeftCell="B7">
      <selection activeCell="C6" sqref="C6"/>
    </sheetView>
  </sheetViews>
  <sheetFormatPr defaultColWidth="11.421875" defaultRowHeight="12.75"/>
  <cols>
    <col min="1" max="1" width="26.7109375" style="0" customWidth="1"/>
    <col min="2" max="2" width="23.00390625" style="0" customWidth="1"/>
    <col min="3" max="3" width="15.57421875" style="0" customWidth="1"/>
    <col min="22" max="122" width="11.421875" style="19" customWidth="1"/>
  </cols>
  <sheetData>
    <row r="1" spans="2:2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7.5" customHeight="1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"/>
      <c r="U2" s="1"/>
    </row>
    <row r="3" spans="1:21" ht="23.25">
      <c r="A3" s="38" t="s">
        <v>31</v>
      </c>
      <c r="B3" s="37" t="s">
        <v>32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"/>
      <c r="U3" s="1"/>
    </row>
    <row r="4" spans="1:21" ht="31.5" customHeight="1">
      <c r="A4" s="94" t="s">
        <v>33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6"/>
      <c r="Q4" s="6"/>
      <c r="R4" s="6"/>
      <c r="S4" s="6"/>
      <c r="T4" s="6"/>
      <c r="U4" s="6"/>
    </row>
    <row r="5" spans="1:21" ht="30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"/>
      <c r="Q5" s="1"/>
      <c r="R5" s="1"/>
      <c r="S5" s="1"/>
      <c r="T5" s="1"/>
      <c r="U5" s="1"/>
    </row>
    <row r="6" spans="1:21" ht="30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"/>
      <c r="Q6" s="1"/>
      <c r="R6" s="1"/>
      <c r="S6" s="1"/>
      <c r="T6" s="1"/>
      <c r="U6" s="1"/>
    </row>
    <row r="7" spans="1:21" s="17" customFormat="1" ht="33.75">
      <c r="A7" s="7" t="s">
        <v>0</v>
      </c>
      <c r="B7" s="7" t="s">
        <v>14</v>
      </c>
      <c r="C7" s="7" t="s">
        <v>15</v>
      </c>
      <c r="D7" s="8" t="s">
        <v>16</v>
      </c>
      <c r="E7" s="11" t="s">
        <v>23</v>
      </c>
      <c r="F7" s="8" t="s">
        <v>19</v>
      </c>
      <c r="G7" s="85" t="s">
        <v>1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" t="s">
        <v>20</v>
      </c>
      <c r="T7" s="8" t="s">
        <v>21</v>
      </c>
      <c r="U7" s="8" t="s">
        <v>22</v>
      </c>
    </row>
    <row r="8" spans="1:21" ht="93.75" customHeight="1">
      <c r="A8" s="33"/>
      <c r="B8" s="33"/>
      <c r="C8" s="33"/>
      <c r="D8" s="34"/>
      <c r="E8" s="35"/>
      <c r="F8" s="34"/>
      <c r="G8" s="86" t="s">
        <v>30</v>
      </c>
      <c r="H8" s="87"/>
      <c r="I8" s="87"/>
      <c r="J8" s="87"/>
      <c r="K8" s="88"/>
      <c r="L8" s="89" t="s">
        <v>25</v>
      </c>
      <c r="M8" s="90"/>
      <c r="N8" s="91" t="s">
        <v>24</v>
      </c>
      <c r="O8" s="92"/>
      <c r="P8" s="92"/>
      <c r="Q8" s="92"/>
      <c r="R8" s="93"/>
      <c r="S8" s="36"/>
      <c r="T8" s="34"/>
      <c r="U8" s="34"/>
    </row>
    <row r="9" spans="1:21" ht="12.75">
      <c r="A9" s="2"/>
      <c r="B9" s="2"/>
      <c r="C9" s="2"/>
      <c r="D9" s="2"/>
      <c r="E9" s="12">
        <v>41214</v>
      </c>
      <c r="F9" s="2"/>
      <c r="G9" s="10" t="s">
        <v>2</v>
      </c>
      <c r="H9" s="10" t="s">
        <v>3</v>
      </c>
      <c r="I9" s="10" t="s">
        <v>4</v>
      </c>
      <c r="J9" s="10" t="s">
        <v>5</v>
      </c>
      <c r="K9" s="10" t="s">
        <v>6</v>
      </c>
      <c r="L9" s="9" t="s">
        <v>7</v>
      </c>
      <c r="M9" s="9" t="s">
        <v>13</v>
      </c>
      <c r="N9" s="4" t="s">
        <v>8</v>
      </c>
      <c r="O9" s="4" t="s">
        <v>9</v>
      </c>
      <c r="P9" s="4" t="s">
        <v>10</v>
      </c>
      <c r="Q9" s="4" t="s">
        <v>11</v>
      </c>
      <c r="R9" s="4" t="s">
        <v>12</v>
      </c>
      <c r="S9" s="20"/>
      <c r="T9" s="3" t="s">
        <v>18</v>
      </c>
      <c r="U9" s="3" t="s">
        <v>18</v>
      </c>
    </row>
    <row r="10" spans="1:21" ht="13.5" thickBot="1">
      <c r="A10" s="5"/>
      <c r="B10" s="5"/>
      <c r="C10" s="5"/>
      <c r="D10" s="5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8"/>
      <c r="T10" s="5"/>
      <c r="U10" s="5"/>
    </row>
    <row r="11" spans="1:122" s="17" customFormat="1" ht="13.5" thickBot="1">
      <c r="A11" s="14" t="s">
        <v>26</v>
      </c>
      <c r="B11" s="14" t="s">
        <v>27</v>
      </c>
      <c r="C11" s="14" t="s">
        <v>17</v>
      </c>
      <c r="D11" s="15">
        <v>220.8</v>
      </c>
      <c r="E11" s="26">
        <v>300</v>
      </c>
      <c r="F11" s="29">
        <f>IF(D11&lt;&gt;"",(D11*12)+E11,"")</f>
        <v>2949.6000000000004</v>
      </c>
      <c r="G11" s="27">
        <v>264.8</v>
      </c>
      <c r="H11" s="15">
        <v>264.8</v>
      </c>
      <c r="I11" s="15">
        <v>264.8</v>
      </c>
      <c r="J11" s="15">
        <v>264.8</v>
      </c>
      <c r="K11" s="15">
        <v>264.8</v>
      </c>
      <c r="L11" s="15">
        <v>280</v>
      </c>
      <c r="M11" s="15">
        <v>275</v>
      </c>
      <c r="N11" s="15">
        <v>264.8</v>
      </c>
      <c r="O11" s="15">
        <v>264.8</v>
      </c>
      <c r="P11" s="15">
        <v>264.8</v>
      </c>
      <c r="Q11" s="15">
        <v>264.8</v>
      </c>
      <c r="R11" s="21">
        <v>264.8</v>
      </c>
      <c r="S11" s="29">
        <f>IF(G11&lt;&gt;"",SUM(G11:R11),"")</f>
        <v>3203.000000000001</v>
      </c>
      <c r="T11" s="31">
        <f>IF(G11&lt;&gt;"",(G11-D11)*100/D11/100,"")</f>
        <v>0.19927536231884058</v>
      </c>
      <c r="U11" s="32">
        <f>IF(S11&lt;&gt;"",(S11-F11)*100/F11/100,"")</f>
        <v>0.08590995389205335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</row>
    <row r="12" spans="20:21" ht="12.75">
      <c r="T12" s="30"/>
      <c r="U12" s="30"/>
    </row>
    <row r="13" spans="20:21" ht="13.5" thickBot="1">
      <c r="T13" s="17"/>
      <c r="U13" s="17"/>
    </row>
    <row r="14" spans="1:122" s="17" customFormat="1" ht="13.5" thickBot="1">
      <c r="A14" s="22" t="s">
        <v>28</v>
      </c>
      <c r="B14" s="14"/>
      <c r="C14" s="14"/>
      <c r="D14" s="15"/>
      <c r="E14" s="26"/>
      <c r="F14" s="29">
        <f>IF(D14&lt;&gt;"",(D14*12)+E14,"")</f>
      </c>
      <c r="G14" s="28"/>
      <c r="H14" s="25"/>
      <c r="I14" s="25"/>
      <c r="J14" s="25"/>
      <c r="K14" s="25"/>
      <c r="L14" s="16"/>
      <c r="M14" s="16"/>
      <c r="N14" s="15"/>
      <c r="O14" s="15"/>
      <c r="P14" s="15"/>
      <c r="Q14" s="15"/>
      <c r="R14" s="15"/>
      <c r="S14" s="21">
        <f>IF(G14&lt;&gt;"",SUM(G14:R14),"")</f>
      </c>
      <c r="T14" s="31">
        <f>IF(G14&lt;&gt;"",(G14-D14)*100/D14/100,"")</f>
      </c>
      <c r="U14" s="32">
        <f>IF(S14&lt;&gt;"",(S14-F14)*100/F14/100,"")</f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</row>
  </sheetData>
  <sheetProtection/>
  <mergeCells count="6">
    <mergeCell ref="A2:S2"/>
    <mergeCell ref="G7:R7"/>
    <mergeCell ref="G8:K8"/>
    <mergeCell ref="L8:M8"/>
    <mergeCell ref="N8:R8"/>
    <mergeCell ref="A4:O5"/>
  </mergeCells>
  <hyperlinks>
    <hyperlink ref="A3" r:id="rId1" display="spaseen31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zoomScalePageLayoutView="0" workbookViewId="0" topLeftCell="A3">
      <selection activeCell="A14" sqref="A14"/>
    </sheetView>
  </sheetViews>
  <sheetFormatPr defaultColWidth="10.8515625" defaultRowHeight="12.75"/>
  <cols>
    <col min="1" max="1" width="23.57421875" style="46" customWidth="1"/>
    <col min="2" max="2" width="17.57421875" style="46" customWidth="1"/>
    <col min="3" max="3" width="13.8515625" style="46" customWidth="1"/>
    <col min="4" max="4" width="7.8515625" style="46" customWidth="1"/>
    <col min="5" max="5" width="8.28125" style="46" customWidth="1"/>
    <col min="6" max="6" width="7.421875" style="46" customWidth="1"/>
    <col min="7" max="11" width="6.7109375" style="46" customWidth="1"/>
    <col min="12" max="14" width="8.7109375" style="46" customWidth="1"/>
    <col min="15" max="15" width="8.421875" style="46" customWidth="1"/>
    <col min="16" max="20" width="6.7109375" style="46" customWidth="1"/>
    <col min="21" max="22" width="8.00390625" style="46" customWidth="1"/>
    <col min="23" max="23" width="7.7109375" style="46" customWidth="1"/>
    <col min="24" max="16384" width="10.8515625" style="46" customWidth="1"/>
  </cols>
  <sheetData>
    <row r="1" spans="2:23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37.5" customHeight="1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7"/>
      <c r="W2" s="47"/>
    </row>
    <row r="3" spans="1:23" ht="23.25">
      <c r="A3" s="38" t="s">
        <v>31</v>
      </c>
      <c r="B3" s="49" t="s">
        <v>32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/>
      <c r="W3" s="47"/>
    </row>
    <row r="4" spans="1:23" ht="31.5" customHeight="1">
      <c r="A4" s="96" t="s">
        <v>34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51"/>
      <c r="S4" s="51"/>
      <c r="T4" s="51"/>
      <c r="U4" s="51"/>
      <c r="V4" s="51"/>
      <c r="W4" s="51"/>
    </row>
    <row r="5" spans="1:23" ht="30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47"/>
      <c r="S5" s="47"/>
      <c r="T5" s="47"/>
      <c r="U5" s="47"/>
      <c r="V5" s="47"/>
      <c r="W5" s="47"/>
    </row>
    <row r="6" spans="1:23" ht="30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7"/>
      <c r="S6" s="47"/>
      <c r="T6" s="47"/>
      <c r="U6" s="47"/>
      <c r="V6" s="47"/>
      <c r="W6" s="47"/>
    </row>
    <row r="7" spans="1:23" s="55" customFormat="1" ht="45">
      <c r="A7" s="52" t="s">
        <v>0</v>
      </c>
      <c r="B7" s="52" t="s">
        <v>14</v>
      </c>
      <c r="C7" s="52" t="s">
        <v>15</v>
      </c>
      <c r="D7" s="53" t="s">
        <v>16</v>
      </c>
      <c r="E7" s="54" t="s">
        <v>23</v>
      </c>
      <c r="F7" s="53" t="s">
        <v>19</v>
      </c>
      <c r="G7" s="97" t="s">
        <v>1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53" t="s">
        <v>20</v>
      </c>
      <c r="V7" s="53" t="s">
        <v>21</v>
      </c>
      <c r="W7" s="53" t="s">
        <v>22</v>
      </c>
    </row>
    <row r="8" spans="1:23" ht="93.75" customHeight="1">
      <c r="A8" s="56"/>
      <c r="B8" s="56"/>
      <c r="C8" s="56"/>
      <c r="D8" s="57"/>
      <c r="E8" s="58"/>
      <c r="F8" s="57"/>
      <c r="G8" s="98" t="s">
        <v>30</v>
      </c>
      <c r="H8" s="99"/>
      <c r="I8" s="99"/>
      <c r="J8" s="99"/>
      <c r="K8" s="100"/>
      <c r="L8" s="101" t="s">
        <v>25</v>
      </c>
      <c r="M8" s="102"/>
      <c r="N8" s="102"/>
      <c r="O8" s="103"/>
      <c r="P8" s="104" t="s">
        <v>24</v>
      </c>
      <c r="Q8" s="105"/>
      <c r="R8" s="105"/>
      <c r="S8" s="105"/>
      <c r="T8" s="106"/>
      <c r="U8" s="59"/>
      <c r="V8" s="57"/>
      <c r="W8" s="57"/>
    </row>
    <row r="9" spans="1:23" s="65" customFormat="1" ht="22.5">
      <c r="A9" s="60"/>
      <c r="B9" s="60"/>
      <c r="C9" s="60"/>
      <c r="D9" s="60"/>
      <c r="E9" s="61">
        <v>41214</v>
      </c>
      <c r="F9" s="60"/>
      <c r="G9" s="62" t="s">
        <v>2</v>
      </c>
      <c r="H9" s="62" t="s">
        <v>3</v>
      </c>
      <c r="I9" s="62" t="s">
        <v>4</v>
      </c>
      <c r="J9" s="62" t="s">
        <v>5</v>
      </c>
      <c r="K9" s="62" t="s">
        <v>6</v>
      </c>
      <c r="L9" s="63" t="s">
        <v>7</v>
      </c>
      <c r="M9" s="58" t="s">
        <v>35</v>
      </c>
      <c r="N9" s="63" t="s">
        <v>13</v>
      </c>
      <c r="O9" s="58" t="s">
        <v>35</v>
      </c>
      <c r="P9" s="56" t="s">
        <v>8</v>
      </c>
      <c r="Q9" s="56" t="s">
        <v>9</v>
      </c>
      <c r="R9" s="56" t="s">
        <v>10</v>
      </c>
      <c r="S9" s="56" t="s">
        <v>11</v>
      </c>
      <c r="T9" s="56" t="s">
        <v>12</v>
      </c>
      <c r="U9" s="64"/>
      <c r="V9" s="52" t="s">
        <v>18</v>
      </c>
      <c r="W9" s="52" t="s">
        <v>18</v>
      </c>
    </row>
    <row r="10" spans="1:23" ht="13.5" thickBot="1">
      <c r="A10" s="66"/>
      <c r="B10" s="66"/>
      <c r="C10" s="66"/>
      <c r="D10" s="66"/>
      <c r="E10" s="6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8"/>
      <c r="V10" s="66"/>
      <c r="W10" s="66"/>
    </row>
    <row r="11" spans="1:23" s="55" customFormat="1" ht="13.5" thickBot="1">
      <c r="A11" s="69" t="s">
        <v>26</v>
      </c>
      <c r="B11" s="69" t="s">
        <v>27</v>
      </c>
      <c r="C11" s="69" t="s">
        <v>17</v>
      </c>
      <c r="D11" s="70">
        <v>220.8</v>
      </c>
      <c r="E11" s="71">
        <v>300</v>
      </c>
      <c r="F11" s="72">
        <f>IF(D11&lt;&gt;"",(D11*12)+E11,"")</f>
        <v>2949.6000000000004</v>
      </c>
      <c r="G11" s="73">
        <v>220.8</v>
      </c>
      <c r="H11" s="70">
        <v>220.8</v>
      </c>
      <c r="I11" s="70">
        <v>220.8</v>
      </c>
      <c r="J11" s="70">
        <v>220.8</v>
      </c>
      <c r="K11" s="70">
        <v>220.8</v>
      </c>
      <c r="L11" s="70">
        <v>242.02</v>
      </c>
      <c r="M11" s="70">
        <v>106.1</v>
      </c>
      <c r="N11" s="70">
        <v>264.8</v>
      </c>
      <c r="O11" s="70">
        <v>136.68</v>
      </c>
      <c r="P11" s="70">
        <v>264.8</v>
      </c>
      <c r="Q11" s="70">
        <v>264.8</v>
      </c>
      <c r="R11" s="70">
        <v>264.8</v>
      </c>
      <c r="S11" s="70">
        <v>264.8</v>
      </c>
      <c r="T11" s="74">
        <v>264.8</v>
      </c>
      <c r="U11" s="72">
        <f>IF(G11&lt;&gt;"",SUM(G11:T11),"")</f>
        <v>3177.600000000001</v>
      </c>
      <c r="V11" s="75">
        <f>IF(G11&lt;&gt;"",(P11-D11)*100/D11/100,"")</f>
        <v>0.19927536231884058</v>
      </c>
      <c r="W11" s="76">
        <f>IF(U11&lt;&gt;"",(U11-F11)*100/F11/100,"")</f>
        <v>0.07729861676159494</v>
      </c>
    </row>
    <row r="12" spans="22:23" ht="12.75">
      <c r="V12" s="77"/>
      <c r="W12" s="77"/>
    </row>
    <row r="13" spans="22:23" ht="13.5" thickBot="1">
      <c r="V13" s="55"/>
      <c r="W13" s="55"/>
    </row>
    <row r="14" spans="1:23" s="81" customFormat="1" ht="23.25" thickBot="1">
      <c r="A14" s="39" t="s">
        <v>28</v>
      </c>
      <c r="B14" s="40" t="s">
        <v>36</v>
      </c>
      <c r="C14" s="40" t="s">
        <v>37</v>
      </c>
      <c r="D14" s="41">
        <v>220.8</v>
      </c>
      <c r="E14" s="42">
        <v>300</v>
      </c>
      <c r="F14" s="78">
        <f>IF(D14&lt;&gt;"",(D14*12)+E14,"")</f>
        <v>2949.6000000000004</v>
      </c>
      <c r="G14" s="43">
        <v>220.8</v>
      </c>
      <c r="H14" s="44">
        <v>220.8</v>
      </c>
      <c r="I14" s="44">
        <v>220.8</v>
      </c>
      <c r="J14" s="44">
        <v>220.8</v>
      </c>
      <c r="K14" s="44">
        <v>220.8</v>
      </c>
      <c r="L14" s="45">
        <v>242.02</v>
      </c>
      <c r="M14" s="45">
        <v>106.1</v>
      </c>
      <c r="N14" s="45">
        <v>264.8</v>
      </c>
      <c r="O14" s="45">
        <v>136.68</v>
      </c>
      <c r="P14" s="41">
        <v>264.8</v>
      </c>
      <c r="Q14" s="41">
        <v>264.8</v>
      </c>
      <c r="R14" s="41">
        <v>264.8</v>
      </c>
      <c r="S14" s="41">
        <v>264.8</v>
      </c>
      <c r="T14" s="82">
        <v>264.8</v>
      </c>
      <c r="U14" s="83">
        <f>IF(G14&lt;&gt;"",SUM(G14:T14),"")</f>
        <v>3177.600000000001</v>
      </c>
      <c r="V14" s="79">
        <f>IF(G14&lt;&gt;"",(P14-D14)*100/D14/100,"")</f>
        <v>0.19927536231884058</v>
      </c>
      <c r="W14" s="80">
        <f>IF(U14&lt;&gt;"",(U14-F14)*100/F14/100,"")</f>
        <v>0.07729861676159494</v>
      </c>
    </row>
  </sheetData>
  <sheetProtection password="BDEB" sheet="1"/>
  <mergeCells count="6">
    <mergeCell ref="A2:U2"/>
    <mergeCell ref="A4:Q5"/>
    <mergeCell ref="G7:T7"/>
    <mergeCell ref="G8:K8"/>
    <mergeCell ref="L8:O8"/>
    <mergeCell ref="P8:T8"/>
  </mergeCells>
  <hyperlinks>
    <hyperlink ref="A3" r:id="rId1" display="spaseen31@gmail.com"/>
  </hyperlink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acer</cp:lastModifiedBy>
  <cp:lastPrinted>2013-10-07T21:25:18Z</cp:lastPrinted>
  <dcterms:created xsi:type="dcterms:W3CDTF">2013-09-24T07:46:32Z</dcterms:created>
  <dcterms:modified xsi:type="dcterms:W3CDTF">2013-10-08T19:11:59Z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